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1475" windowHeight="5460"/>
  </bookViews>
  <sheets>
    <sheet name="PL 05B" sheetId="3" r:id="rId1"/>
  </sheets>
  <definedNames>
    <definedName name="_xlnm.Print_Titles" localSheetId="0">'PL 05B'!$5:$6</definedName>
  </definedNames>
  <calcPr calcId="144525"/>
</workbook>
</file>

<file path=xl/calcChain.xml><?xml version="1.0" encoding="utf-8"?>
<calcChain xmlns="http://schemas.openxmlformats.org/spreadsheetml/2006/main">
  <c r="F56" i="3" l="1"/>
  <c r="F54" i="3" s="1"/>
  <c r="F46" i="3"/>
  <c r="F50" i="3"/>
  <c r="F49" i="3"/>
  <c r="F48" i="3"/>
  <c r="F34" i="3"/>
  <c r="F38" i="3"/>
  <c r="F45" i="3"/>
  <c r="F44" i="3"/>
  <c r="F37" i="3"/>
  <c r="F33" i="3"/>
  <c r="F32" i="3"/>
  <c r="J61" i="3" l="1"/>
  <c r="F63" i="3"/>
  <c r="F62" i="3"/>
  <c r="C57" i="3"/>
  <c r="F61" i="3"/>
  <c r="E38" i="3"/>
  <c r="D38" i="3"/>
  <c r="C38" i="3"/>
  <c r="F43" i="3"/>
  <c r="C46" i="3"/>
  <c r="F64" i="3" l="1"/>
  <c r="F60" i="3" l="1"/>
  <c r="F59" i="3"/>
  <c r="F58" i="3"/>
  <c r="F57" i="3" s="1"/>
  <c r="J57" i="3" s="1"/>
  <c r="E57" i="3"/>
  <c r="D57" i="3"/>
  <c r="F55" i="3"/>
  <c r="E54" i="3"/>
  <c r="D54" i="3"/>
  <c r="C54" i="3"/>
  <c r="F53" i="3"/>
  <c r="F52" i="3"/>
  <c r="E51" i="3"/>
  <c r="D51" i="3"/>
  <c r="C51" i="3"/>
  <c r="F47" i="3"/>
  <c r="E46" i="3"/>
  <c r="D46" i="3"/>
  <c r="F42" i="3"/>
  <c r="F41" i="3"/>
  <c r="F40" i="3"/>
  <c r="F39" i="3"/>
  <c r="F36" i="3"/>
  <c r="F35" i="3"/>
  <c r="E34" i="3"/>
  <c r="D34" i="3"/>
  <c r="C34" i="3"/>
  <c r="F31" i="3"/>
  <c r="F30" i="3"/>
  <c r="F29" i="3"/>
  <c r="E28" i="3"/>
  <c r="D28" i="3"/>
  <c r="C28" i="3"/>
  <c r="F27" i="3"/>
  <c r="F26" i="3" s="1"/>
  <c r="E26" i="3"/>
  <c r="D26" i="3"/>
  <c r="C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E8" i="3"/>
  <c r="D8" i="3"/>
  <c r="C8" i="3"/>
  <c r="F28" i="3" l="1"/>
  <c r="F8" i="3"/>
  <c r="F51" i="3"/>
  <c r="F91" i="3" l="1"/>
  <c r="F7" i="3"/>
</calcChain>
</file>

<file path=xl/sharedStrings.xml><?xml version="1.0" encoding="utf-8"?>
<sst xmlns="http://schemas.openxmlformats.org/spreadsheetml/2006/main" count="108" uniqueCount="103">
  <si>
    <t>TT</t>
  </si>
  <si>
    <t>I</t>
  </si>
  <si>
    <t>II</t>
  </si>
  <si>
    <t>III</t>
  </si>
  <si>
    <t>HT Trúc Kinh</t>
  </si>
  <si>
    <t>HT Hà Thượng</t>
  </si>
  <si>
    <t>IV</t>
  </si>
  <si>
    <t>V</t>
  </si>
  <si>
    <t>VI</t>
  </si>
  <si>
    <t>VII</t>
  </si>
  <si>
    <t>Hạng mục</t>
  </si>
  <si>
    <t>VIII</t>
  </si>
  <si>
    <t>IX</t>
  </si>
  <si>
    <r>
      <t>( 10</t>
    </r>
    <r>
      <rPr>
        <vertAlign val="superscript"/>
        <sz val="13"/>
        <color theme="1"/>
        <rFont val="Calibri"/>
        <family val="2"/>
        <scheme val="minor"/>
      </rPr>
      <t xml:space="preserve">3 </t>
    </r>
    <r>
      <rPr>
        <b/>
        <sz val="13"/>
        <color theme="1"/>
        <rFont val="Times"/>
        <family val="1"/>
      </rPr>
      <t>đồng</t>
    </r>
    <r>
      <rPr>
        <b/>
        <sz val="13"/>
        <color theme="1"/>
        <rFont val="Calibri"/>
        <family val="2"/>
        <scheme val="minor"/>
      </rPr>
      <t>)</t>
    </r>
  </si>
  <si>
    <t>A</t>
  </si>
  <si>
    <t>Hệ thống Nam Thạch Hãn</t>
  </si>
  <si>
    <t>Sửa chữa kênh N2-2 /Kênh N2B</t>
  </si>
  <si>
    <t>Nâng bờ kênh N2-3 /Kênh N2B</t>
  </si>
  <si>
    <t>Sửa chữa kênh N2-15 (K0-K0+40) /N2A</t>
  </si>
  <si>
    <t>Kênh N1-6A /N1</t>
  </si>
  <si>
    <t>Kênh N1-10A(K0-K0+021) /N1</t>
  </si>
  <si>
    <t>Sửa chữa mái ngoài K11+400 bờ hữu / N1</t>
  </si>
  <si>
    <t>Sửa chữa kênh N4-17 (K0-K0+300) /N4</t>
  </si>
  <si>
    <t>Tôn cao bờ kênh N4-8 (L=300m) /N4</t>
  </si>
  <si>
    <t>Sửa chữa điều tiết K5+800 /N4</t>
  </si>
  <si>
    <t>Sửa chữa kênh N6-8 (K0+600-K1+140)/N6</t>
  </si>
  <si>
    <t>Sửa chữa kênh N6-1 từ K0-K1 /N6</t>
  </si>
  <si>
    <t>Sửa chữa kênh N6-4C /N6</t>
  </si>
  <si>
    <t>Hệ thống Triệu Thượng 1,2</t>
  </si>
  <si>
    <t>HT Vĩnh Phước - Ái Tử</t>
  </si>
  <si>
    <t>HT Đá Mài - Tân Kim</t>
  </si>
  <si>
    <t>Xử lý sạt mái ngoài bờ tả KC từ K6+800-K6+900</t>
  </si>
  <si>
    <t>Sửa chữa cầu máng tại K11+400/KC</t>
  </si>
  <si>
    <t>Tô lại lòng kênh N6 từ K0+735 - K0+941</t>
  </si>
  <si>
    <t>Tô lại lòng kênh N0-5 từ K0-K0+450</t>
  </si>
  <si>
    <t>Sửa chữa cadơcôn cầu máng N9-2 tại K2+260</t>
  </si>
  <si>
    <t>Hệ thống La Ngà</t>
  </si>
  <si>
    <t>Kênh N2-5 (K1+125-K1+415)</t>
  </si>
  <si>
    <t>Hệ thống Bảo Đài</t>
  </si>
  <si>
    <t>X</t>
  </si>
  <si>
    <t>Hệ thống Kinh Môn</t>
  </si>
  <si>
    <r>
      <t>Đất  (m</t>
    </r>
    <r>
      <rPr>
        <b/>
        <vertAlign val="superscript"/>
        <sz val="13"/>
        <color rgb="FF000000"/>
        <rFont val="Times New Roman"/>
        <family val="1"/>
      </rPr>
      <t>3</t>
    </r>
    <r>
      <rPr>
        <b/>
        <sz val="13"/>
        <color rgb="FF000000"/>
        <rFont val="Times New Roman"/>
        <family val="1"/>
      </rPr>
      <t>)</t>
    </r>
  </si>
  <si>
    <r>
      <t>Bê tông (m</t>
    </r>
    <r>
      <rPr>
        <b/>
        <vertAlign val="superscript"/>
        <sz val="13"/>
        <color rgb="FF000000"/>
        <rFont val="Times New Roman"/>
        <family val="1"/>
      </rPr>
      <t>3</t>
    </r>
    <r>
      <rPr>
        <b/>
        <sz val="13"/>
        <color rgb="FF000000"/>
        <rFont val="Times New Roman"/>
        <family val="1"/>
      </rPr>
      <t>)</t>
    </r>
  </si>
  <si>
    <r>
      <t>Vữa tô (m</t>
    </r>
    <r>
      <rPr>
        <b/>
        <vertAlign val="superscript"/>
        <sz val="13"/>
        <color rgb="FF000000"/>
        <rFont val="Times New Roman"/>
        <family val="1"/>
      </rPr>
      <t>2</t>
    </r>
    <r>
      <rPr>
        <b/>
        <sz val="13"/>
        <color rgb="FF000000"/>
        <rFont val="Times New Roman"/>
        <family val="1"/>
      </rPr>
      <t>)</t>
    </r>
  </si>
  <si>
    <t>Sửa chữa kênh N2B đoạn K1+705- K1+817</t>
  </si>
  <si>
    <t xml:space="preserve">Khối lượng </t>
  </si>
  <si>
    <t>Các công trình hư hỏng xuống cấp cần được nâng cấp sửa chữa để phục vụ chống hạn.</t>
  </si>
  <si>
    <t>Trạm bơm Tiên Lai</t>
  </si>
  <si>
    <t xml:space="preserve">Sơn sửa, thay thế ống hút, ống xả </t>
  </si>
  <si>
    <t>Trạm bơm Xuân Long</t>
  </si>
  <si>
    <t>Trạm bơm Kinh Môn</t>
  </si>
  <si>
    <t>Sơn ống hút, ống xả, thay bi bơm, bi động cơ</t>
  </si>
  <si>
    <t>Trạm bơm Thủy Khê</t>
  </si>
  <si>
    <t>Trạm bơm Bến Ngự</t>
  </si>
  <si>
    <t>Sữa chữa trạm bơm Bến Ngự</t>
  </si>
  <si>
    <t>Trạm bơm Nhĩ Hạ</t>
  </si>
  <si>
    <t>Sữa chữa ống hút, ống xả + thay bi động cơ</t>
  </si>
  <si>
    <t>Trạm bơm Vĩnh Phước</t>
  </si>
  <si>
    <t>Sữa chữa ống hút, ống xả + thay bi động cơ
Cáp điện động cơ, thiết bị điều khiển</t>
  </si>
  <si>
    <t>Trạm bơm Ái Tử</t>
  </si>
  <si>
    <t>Trạm bơm Đông Giang</t>
  </si>
  <si>
    <t>Trạm bơm Cam Lộ</t>
  </si>
  <si>
    <t>Thay thế bi động cơ, bi máy bơm, thay máy bơm số 1, số 2, thiết bị điều khiển</t>
  </si>
  <si>
    <t>Trạm bơm Hiếu Bắc</t>
  </si>
  <si>
    <t>Sữa chữa ống hút, ống xả</t>
  </si>
  <si>
    <t>Trạm bơm Mò Ó</t>
  </si>
  <si>
    <t>Trạm bơm Hiền Lương</t>
  </si>
  <si>
    <t>K. phí dự kiến</t>
  </si>
  <si>
    <t>S/C cụm điều tiết tại K3+850/KC TB Cam Lộ</t>
  </si>
  <si>
    <t>S/C tấm lát kênh N3 (K3+850-K4+350) /N3</t>
  </si>
  <si>
    <t xml:space="preserve">S/C kênh vượt cấp N1A-1 từ K0+140-K1+300 </t>
  </si>
  <si>
    <t xml:space="preserve">S/C kênh vượt cấp N4-B2 từ K0+635-K2+246 </t>
  </si>
  <si>
    <t>S/C kênh N2-5 (K0-K0+420) /Kênh N2B</t>
  </si>
  <si>
    <t>S/C kênh chính (K1+027-K1+227) /T. Thượng 1</t>
  </si>
  <si>
    <t>S/C Mái thượng lưu đập ngăn mặn Vĩnh Phước</t>
  </si>
  <si>
    <t>S/C mái trong KC Ái Tử (K2+936-K3+866)</t>
  </si>
  <si>
    <t>S/C Kênh N18 Ái Tử (K0+610-K0+845)</t>
  </si>
  <si>
    <t>S/C kênh N1-6 (K3+223 - K3+303)</t>
  </si>
  <si>
    <t xml:space="preserve">Sữa chữa các trạm bơm điện </t>
  </si>
  <si>
    <t>Sữa chữa trạm bơm Thụy Khê</t>
  </si>
  <si>
    <t>Nâng cấp kênh N15 đoạn K0+762 - K1+172</t>
  </si>
  <si>
    <t>Thay thế đường dây điện, tủ điện + thay ống bơm</t>
  </si>
  <si>
    <t xml:space="preserve">Khối lượng, kinh phí sửa chữa công trình và các trạm bơm hư hỏng xuống cấp </t>
  </si>
  <si>
    <t>(Công ty thực hiện)</t>
  </si>
  <si>
    <t>Sửa chữa kênh N14-2</t>
  </si>
  <si>
    <t>Sửa chữa, nâng cấp kênh N1-0-6</t>
  </si>
  <si>
    <t>Sửa chữa, nâng cấp kênh N0-2</t>
  </si>
  <si>
    <t>Sửa chữa, nâng cấp kênh N2-8</t>
  </si>
  <si>
    <t xml:space="preserve">Sửa chữa, nâng cấp kênh N1-1 </t>
  </si>
  <si>
    <t>Sửa chữa, nâng cấp kênh N1-4</t>
  </si>
  <si>
    <t>Sửa chữa, nâng cấp kênh N1-5</t>
  </si>
  <si>
    <t>Tổng cộng (I+ II+.. + X)</t>
  </si>
  <si>
    <t xml:space="preserve">S/C Kênh  N2, N14 Ái Tử </t>
  </si>
  <si>
    <t xml:space="preserve">S/C Kênh N8-6 </t>
  </si>
  <si>
    <t>S/C kênh N2-4 trạm bơm Cam Lộ</t>
  </si>
  <si>
    <t>Xử lý sạt mái ngoài KC từ K7+012-K7+143</t>
  </si>
  <si>
    <t>Sửa chửa kênh N0-4, N0-1</t>
  </si>
  <si>
    <t>Tô trát lại lòng kênh N8</t>
  </si>
  <si>
    <t>S/C Kênh N9-2</t>
  </si>
  <si>
    <t>Nâng cấp kênh N2 Gio Quang</t>
  </si>
  <si>
    <t>S/C cầu máng K0+700/N0-1 Bảo Đài</t>
  </si>
  <si>
    <t xml:space="preserve">Phụ lục 05: </t>
  </si>
  <si>
    <t xml:space="preserve">để phục vụ chống hạn vụ Hè Thu năm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</si>
</sst>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Times"/>
      <family val="1"/>
    </font>
    <font>
      <vertAlign val="superscript"/>
      <sz val="13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b/>
      <vertAlign val="superscript"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C5" sqref="C5:E5"/>
    </sheetView>
  </sheetViews>
  <sheetFormatPr defaultRowHeight="17.25" x14ac:dyDescent="0.3"/>
  <cols>
    <col min="1" max="1" width="5.5703125" style="3" customWidth="1"/>
    <col min="2" max="2" width="50.140625" style="1" customWidth="1"/>
    <col min="3" max="3" width="8.140625" style="3" customWidth="1"/>
    <col min="4" max="4" width="7.7109375" style="3" customWidth="1"/>
    <col min="5" max="5" width="8.85546875" style="3" customWidth="1"/>
    <col min="6" max="6" width="15.140625" style="3" customWidth="1"/>
    <col min="7" max="7" width="16.85546875" style="3" hidden="1" customWidth="1"/>
    <col min="8" max="8" width="18" style="3" hidden="1" customWidth="1"/>
    <col min="9" max="9" width="16.85546875" style="3" customWidth="1"/>
    <col min="10" max="10" width="16.85546875" style="1" customWidth="1"/>
    <col min="11" max="11" width="10.85546875" style="1" customWidth="1"/>
    <col min="12" max="12" width="8.5703125" style="3" customWidth="1"/>
    <col min="13" max="16384" width="9.140625" style="1"/>
  </cols>
  <sheetData>
    <row r="1" spans="1:12" ht="18.75" x14ac:dyDescent="0.3">
      <c r="A1" s="42" t="s">
        <v>101</v>
      </c>
      <c r="B1" s="42"/>
      <c r="C1" s="42"/>
      <c r="D1" s="42"/>
      <c r="E1" s="42"/>
      <c r="F1" s="42"/>
      <c r="G1" s="29"/>
      <c r="H1" s="29"/>
      <c r="I1" s="29"/>
      <c r="J1" s="30"/>
      <c r="K1" s="30"/>
      <c r="L1" s="30"/>
    </row>
    <row r="2" spans="1:12" ht="18.75" x14ac:dyDescent="0.3">
      <c r="A2" s="42" t="s">
        <v>82</v>
      </c>
      <c r="B2" s="42"/>
      <c r="C2" s="42"/>
      <c r="D2" s="42"/>
      <c r="E2" s="42"/>
      <c r="F2" s="42"/>
      <c r="G2" s="29"/>
      <c r="H2" s="29"/>
      <c r="I2" s="29"/>
      <c r="J2" s="30"/>
      <c r="K2" s="30"/>
      <c r="L2" s="30"/>
    </row>
    <row r="3" spans="1:12" ht="18.75" x14ac:dyDescent="0.3">
      <c r="A3" s="42" t="s">
        <v>102</v>
      </c>
      <c r="B3" s="42"/>
      <c r="C3" s="42"/>
      <c r="D3" s="42"/>
      <c r="E3" s="42"/>
      <c r="F3" s="42"/>
      <c r="G3" s="29"/>
      <c r="H3" s="29"/>
      <c r="I3" s="29"/>
      <c r="J3" s="30"/>
      <c r="K3" s="30"/>
      <c r="L3" s="30"/>
    </row>
    <row r="4" spans="1:12" ht="18.75" x14ac:dyDescent="0.3">
      <c r="A4" s="44" t="s">
        <v>83</v>
      </c>
      <c r="B4" s="44"/>
      <c r="C4" s="44"/>
      <c r="D4" s="44"/>
      <c r="E4" s="44"/>
      <c r="F4" s="44"/>
      <c r="G4" s="29"/>
      <c r="H4" s="29"/>
      <c r="I4" s="33"/>
      <c r="J4" s="30"/>
      <c r="K4" s="30"/>
      <c r="L4" s="30"/>
    </row>
    <row r="5" spans="1:12" ht="18.75" customHeight="1" x14ac:dyDescent="0.3">
      <c r="A5" s="43" t="s">
        <v>0</v>
      </c>
      <c r="B5" s="43" t="s">
        <v>10</v>
      </c>
      <c r="C5" s="41" t="s">
        <v>45</v>
      </c>
      <c r="D5" s="41"/>
      <c r="E5" s="41"/>
      <c r="F5" s="31" t="s">
        <v>67</v>
      </c>
      <c r="G5" s="20"/>
      <c r="H5" s="20"/>
      <c r="I5" s="33"/>
      <c r="J5" s="20"/>
      <c r="L5" s="1"/>
    </row>
    <row r="6" spans="1:12" ht="52.5" x14ac:dyDescent="0.3">
      <c r="A6" s="43"/>
      <c r="B6" s="43"/>
      <c r="C6" s="32" t="s">
        <v>41</v>
      </c>
      <c r="D6" s="32" t="s">
        <v>42</v>
      </c>
      <c r="E6" s="32" t="s">
        <v>43</v>
      </c>
      <c r="F6" s="34" t="s">
        <v>13</v>
      </c>
      <c r="G6" s="20"/>
      <c r="H6" s="20"/>
      <c r="I6" s="20"/>
      <c r="J6" s="20"/>
      <c r="L6" s="1"/>
    </row>
    <row r="7" spans="1:12" ht="33" hidden="1" x14ac:dyDescent="0.3">
      <c r="A7" s="34" t="s">
        <v>14</v>
      </c>
      <c r="B7" s="17" t="s">
        <v>46</v>
      </c>
      <c r="C7" s="6"/>
      <c r="D7" s="6"/>
      <c r="E7" s="6"/>
      <c r="F7" s="7" t="e">
        <f>ROUND(F8+F26+F28+F34+F38+F46+F51+F54+#REF!+F57+#REF!,-6)</f>
        <v>#REF!</v>
      </c>
      <c r="H7" s="3">
        <v>150</v>
      </c>
      <c r="I7" s="3">
        <v>2500</v>
      </c>
      <c r="J7" s="1">
        <v>80</v>
      </c>
      <c r="L7" s="1"/>
    </row>
    <row r="8" spans="1:12" x14ac:dyDescent="0.3">
      <c r="A8" s="32" t="s">
        <v>1</v>
      </c>
      <c r="B8" s="15" t="s">
        <v>15</v>
      </c>
      <c r="C8" s="9">
        <f t="shared" ref="C8:E8" si="0">SUM(C9:C25)</f>
        <v>2050</v>
      </c>
      <c r="D8" s="9">
        <f t="shared" si="0"/>
        <v>470</v>
      </c>
      <c r="E8" s="9">
        <f t="shared" si="0"/>
        <v>15800</v>
      </c>
      <c r="F8" s="9">
        <f>SUM(F9:F25)</f>
        <v>2746500</v>
      </c>
      <c r="L8" s="1"/>
    </row>
    <row r="9" spans="1:12" ht="18" customHeight="1" x14ac:dyDescent="0.3">
      <c r="A9" s="8">
        <v>1</v>
      </c>
      <c r="B9" s="16" t="s">
        <v>70</v>
      </c>
      <c r="C9" s="10">
        <v>200</v>
      </c>
      <c r="D9" s="10"/>
      <c r="E9" s="10">
        <v>3500</v>
      </c>
      <c r="F9" s="10">
        <f t="shared" ref="F9:F25" si="1">$H$7*C9+$I$7*D9+$J$7*E9</f>
        <v>310000</v>
      </c>
      <c r="G9" s="1"/>
      <c r="H9" s="1"/>
      <c r="I9" s="1"/>
      <c r="L9" s="1"/>
    </row>
    <row r="10" spans="1:12" ht="16.5" customHeight="1" x14ac:dyDescent="0.3">
      <c r="A10" s="8">
        <v>2</v>
      </c>
      <c r="B10" s="16" t="s">
        <v>71</v>
      </c>
      <c r="C10" s="10">
        <v>200</v>
      </c>
      <c r="D10" s="10"/>
      <c r="E10" s="10">
        <v>3200</v>
      </c>
      <c r="F10" s="10">
        <f t="shared" si="1"/>
        <v>286000</v>
      </c>
      <c r="L10" s="1"/>
    </row>
    <row r="11" spans="1:12" x14ac:dyDescent="0.3">
      <c r="A11" s="8">
        <v>3</v>
      </c>
      <c r="B11" s="16" t="s">
        <v>16</v>
      </c>
      <c r="C11" s="10">
        <v>150</v>
      </c>
      <c r="D11" s="10"/>
      <c r="E11" s="10">
        <v>1800</v>
      </c>
      <c r="F11" s="10">
        <f t="shared" si="1"/>
        <v>166500</v>
      </c>
      <c r="L11" s="1"/>
    </row>
    <row r="12" spans="1:12" x14ac:dyDescent="0.3">
      <c r="A12" s="8">
        <v>4</v>
      </c>
      <c r="B12" s="16" t="s">
        <v>17</v>
      </c>
      <c r="C12" s="10"/>
      <c r="D12" s="10">
        <v>50</v>
      </c>
      <c r="E12" s="10">
        <v>300</v>
      </c>
      <c r="F12" s="10">
        <f t="shared" si="1"/>
        <v>149000</v>
      </c>
      <c r="L12" s="1"/>
    </row>
    <row r="13" spans="1:12" x14ac:dyDescent="0.3">
      <c r="A13" s="8">
        <v>5</v>
      </c>
      <c r="B13" s="16" t="s">
        <v>72</v>
      </c>
      <c r="C13" s="10">
        <v>100</v>
      </c>
      <c r="D13" s="10"/>
      <c r="E13" s="10">
        <v>1000</v>
      </c>
      <c r="F13" s="10">
        <f t="shared" si="1"/>
        <v>95000</v>
      </c>
      <c r="L13" s="1"/>
    </row>
    <row r="14" spans="1:12" x14ac:dyDescent="0.3">
      <c r="A14" s="8">
        <v>6</v>
      </c>
      <c r="B14" s="16" t="s">
        <v>18</v>
      </c>
      <c r="C14" s="10">
        <v>100</v>
      </c>
      <c r="D14" s="10">
        <v>20</v>
      </c>
      <c r="E14" s="10">
        <v>500</v>
      </c>
      <c r="F14" s="10">
        <f t="shared" si="1"/>
        <v>105000</v>
      </c>
      <c r="L14" s="1"/>
    </row>
    <row r="15" spans="1:12" x14ac:dyDescent="0.3">
      <c r="A15" s="8">
        <v>7</v>
      </c>
      <c r="B15" s="16" t="s">
        <v>19</v>
      </c>
      <c r="C15" s="10"/>
      <c r="D15" s="10"/>
      <c r="E15" s="10">
        <v>1000</v>
      </c>
      <c r="F15" s="10">
        <f t="shared" si="1"/>
        <v>80000</v>
      </c>
      <c r="L15" s="1"/>
    </row>
    <row r="16" spans="1:12" x14ac:dyDescent="0.3">
      <c r="A16" s="8">
        <v>8</v>
      </c>
      <c r="B16" s="16" t="s">
        <v>20</v>
      </c>
      <c r="C16" s="10"/>
      <c r="D16" s="10">
        <v>10</v>
      </c>
      <c r="E16" s="10">
        <v>500</v>
      </c>
      <c r="F16" s="10">
        <f t="shared" si="1"/>
        <v>65000</v>
      </c>
      <c r="L16" s="1"/>
    </row>
    <row r="17" spans="1:12" x14ac:dyDescent="0.3">
      <c r="A17" s="8">
        <v>9</v>
      </c>
      <c r="B17" s="16" t="s">
        <v>21</v>
      </c>
      <c r="C17" s="10">
        <v>300</v>
      </c>
      <c r="D17" s="10"/>
      <c r="E17" s="10"/>
      <c r="F17" s="10">
        <f t="shared" si="1"/>
        <v>45000</v>
      </c>
      <c r="L17" s="1"/>
    </row>
    <row r="18" spans="1:12" x14ac:dyDescent="0.3">
      <c r="A18" s="8">
        <v>10</v>
      </c>
      <c r="B18" s="16" t="s">
        <v>22</v>
      </c>
      <c r="C18" s="10"/>
      <c r="D18" s="10">
        <v>10</v>
      </c>
      <c r="E18" s="10">
        <v>1000</v>
      </c>
      <c r="F18" s="10">
        <f t="shared" si="1"/>
        <v>105000</v>
      </c>
      <c r="L18" s="1"/>
    </row>
    <row r="19" spans="1:12" x14ac:dyDescent="0.3">
      <c r="A19" s="8">
        <v>11</v>
      </c>
      <c r="B19" s="16" t="s">
        <v>23</v>
      </c>
      <c r="C19" s="10"/>
      <c r="D19" s="10">
        <v>20</v>
      </c>
      <c r="E19" s="10">
        <v>500</v>
      </c>
      <c r="F19" s="10">
        <f t="shared" si="1"/>
        <v>90000</v>
      </c>
      <c r="L19" s="1"/>
    </row>
    <row r="20" spans="1:12" x14ac:dyDescent="0.3">
      <c r="A20" s="8">
        <v>12</v>
      </c>
      <c r="B20" s="16" t="s">
        <v>24</v>
      </c>
      <c r="C20" s="10"/>
      <c r="D20" s="10">
        <v>20</v>
      </c>
      <c r="E20" s="10"/>
      <c r="F20" s="10">
        <f t="shared" si="1"/>
        <v>50000</v>
      </c>
      <c r="L20" s="1"/>
    </row>
    <row r="21" spans="1:12" x14ac:dyDescent="0.3">
      <c r="A21" s="8">
        <v>13</v>
      </c>
      <c r="B21" s="16" t="s">
        <v>69</v>
      </c>
      <c r="C21" s="10">
        <v>200</v>
      </c>
      <c r="D21" s="10">
        <v>150</v>
      </c>
      <c r="E21" s="10"/>
      <c r="F21" s="10">
        <f t="shared" si="1"/>
        <v>405000</v>
      </c>
      <c r="L21" s="1"/>
    </row>
    <row r="22" spans="1:12" x14ac:dyDescent="0.3">
      <c r="A22" s="8">
        <v>14</v>
      </c>
      <c r="B22" s="16" t="s">
        <v>25</v>
      </c>
      <c r="C22" s="10">
        <v>300</v>
      </c>
      <c r="D22" s="10">
        <v>60</v>
      </c>
      <c r="E22" s="10">
        <v>1000</v>
      </c>
      <c r="F22" s="10">
        <f t="shared" si="1"/>
        <v>275000</v>
      </c>
      <c r="L22" s="1"/>
    </row>
    <row r="23" spans="1:12" x14ac:dyDescent="0.3">
      <c r="A23" s="8">
        <v>15</v>
      </c>
      <c r="B23" s="16" t="s">
        <v>26</v>
      </c>
      <c r="C23" s="10">
        <v>200</v>
      </c>
      <c r="D23" s="10">
        <v>50</v>
      </c>
      <c r="E23" s="10">
        <v>1500</v>
      </c>
      <c r="F23" s="10">
        <f t="shared" si="1"/>
        <v>275000</v>
      </c>
      <c r="L23" s="1"/>
    </row>
    <row r="24" spans="1:12" x14ac:dyDescent="0.3">
      <c r="A24" s="8">
        <v>16</v>
      </c>
      <c r="B24" s="16" t="s">
        <v>27</v>
      </c>
      <c r="C24" s="10">
        <v>200</v>
      </c>
      <c r="D24" s="10">
        <v>50</v>
      </c>
      <c r="E24" s="10"/>
      <c r="F24" s="10">
        <f t="shared" si="1"/>
        <v>155000</v>
      </c>
      <c r="L24" s="1"/>
    </row>
    <row r="25" spans="1:12" x14ac:dyDescent="0.3">
      <c r="A25" s="8">
        <v>17</v>
      </c>
      <c r="B25" s="16" t="s">
        <v>44</v>
      </c>
      <c r="C25" s="10">
        <v>100</v>
      </c>
      <c r="D25" s="10">
        <v>30</v>
      </c>
      <c r="E25" s="10"/>
      <c r="F25" s="10">
        <f t="shared" si="1"/>
        <v>90000</v>
      </c>
      <c r="L25" s="1"/>
    </row>
    <row r="26" spans="1:12" x14ac:dyDescent="0.3">
      <c r="A26" s="32" t="s">
        <v>2</v>
      </c>
      <c r="B26" s="15" t="s">
        <v>28</v>
      </c>
      <c r="C26" s="9">
        <f t="shared" ref="C26:E26" si="2">SUM(C27)</f>
        <v>0</v>
      </c>
      <c r="D26" s="9">
        <f t="shared" si="2"/>
        <v>0</v>
      </c>
      <c r="E26" s="9">
        <f t="shared" si="2"/>
        <v>600</v>
      </c>
      <c r="F26" s="9">
        <f>SUM(F27)</f>
        <v>48000</v>
      </c>
      <c r="L26" s="1"/>
    </row>
    <row r="27" spans="1:12" ht="19.5" customHeight="1" x14ac:dyDescent="0.3">
      <c r="A27" s="8">
        <v>1</v>
      </c>
      <c r="B27" s="16" t="s">
        <v>73</v>
      </c>
      <c r="C27" s="10"/>
      <c r="D27" s="10"/>
      <c r="E27" s="10">
        <v>600</v>
      </c>
      <c r="F27" s="10">
        <f>$H$7*C27+$I$7*D27+$J$7*E27</f>
        <v>48000</v>
      </c>
      <c r="L27" s="1"/>
    </row>
    <row r="28" spans="1:12" ht="18.75" customHeight="1" x14ac:dyDescent="0.3">
      <c r="A28" s="32" t="s">
        <v>3</v>
      </c>
      <c r="B28" s="15" t="s">
        <v>29</v>
      </c>
      <c r="C28" s="9">
        <f t="shared" ref="C28:E28" si="3">SUM(C29:C31)</f>
        <v>600</v>
      </c>
      <c r="D28" s="9">
        <f t="shared" si="3"/>
        <v>240</v>
      </c>
      <c r="E28" s="9">
        <f t="shared" si="3"/>
        <v>1500</v>
      </c>
      <c r="F28" s="9">
        <f>SUM(F29:H33)</f>
        <v>2119000</v>
      </c>
      <c r="L28" s="1"/>
    </row>
    <row r="29" spans="1:12" ht="21" customHeight="1" x14ac:dyDescent="0.3">
      <c r="A29" s="8">
        <v>1</v>
      </c>
      <c r="B29" s="16" t="s">
        <v>74</v>
      </c>
      <c r="C29" s="10">
        <v>150</v>
      </c>
      <c r="D29" s="10">
        <v>80</v>
      </c>
      <c r="E29" s="10"/>
      <c r="F29" s="10">
        <f>$H$7*C29+$I$7*D29+$J$7*E29</f>
        <v>222500</v>
      </c>
      <c r="L29" s="1"/>
    </row>
    <row r="30" spans="1:12" x14ac:dyDescent="0.3">
      <c r="A30" s="8">
        <v>2</v>
      </c>
      <c r="B30" s="16" t="s">
        <v>75</v>
      </c>
      <c r="C30" s="10">
        <v>150</v>
      </c>
      <c r="D30" s="10">
        <v>60</v>
      </c>
      <c r="E30" s="10"/>
      <c r="F30" s="10">
        <f>$H$7*C30+$I$7*D30+$J$7*E30</f>
        <v>172500</v>
      </c>
      <c r="L30" s="1"/>
    </row>
    <row r="31" spans="1:12" x14ac:dyDescent="0.3">
      <c r="A31" s="8">
        <v>3</v>
      </c>
      <c r="B31" s="16" t="s">
        <v>76</v>
      </c>
      <c r="C31" s="10">
        <v>300</v>
      </c>
      <c r="D31" s="10">
        <v>100</v>
      </c>
      <c r="E31" s="10">
        <v>1500</v>
      </c>
      <c r="F31" s="10">
        <f>$H$7*C31+$I$7*D31+$J$7*E31</f>
        <v>415000</v>
      </c>
      <c r="L31" s="1"/>
    </row>
    <row r="32" spans="1:12" x14ac:dyDescent="0.3">
      <c r="A32" s="8">
        <v>4</v>
      </c>
      <c r="B32" s="35" t="s">
        <v>92</v>
      </c>
      <c r="C32" s="36">
        <v>300</v>
      </c>
      <c r="D32" s="36">
        <v>200</v>
      </c>
      <c r="E32" s="36">
        <v>5000</v>
      </c>
      <c r="F32" s="36">
        <f>$H$7*C32+$I$7*D32+$J$7*E32</f>
        <v>945000</v>
      </c>
      <c r="L32" s="1"/>
    </row>
    <row r="33" spans="1:12" x14ac:dyDescent="0.3">
      <c r="A33" s="8">
        <v>5</v>
      </c>
      <c r="B33" s="35" t="s">
        <v>93</v>
      </c>
      <c r="C33" s="36">
        <v>120</v>
      </c>
      <c r="D33" s="36">
        <v>100</v>
      </c>
      <c r="E33" s="36">
        <v>1200</v>
      </c>
      <c r="F33" s="36">
        <f>$H$7*C33+$I$7*D33+$J$7*E33</f>
        <v>364000</v>
      </c>
      <c r="L33" s="1"/>
    </row>
    <row r="34" spans="1:12" ht="20.25" customHeight="1" x14ac:dyDescent="0.3">
      <c r="A34" s="32" t="s">
        <v>6</v>
      </c>
      <c r="B34" s="15" t="s">
        <v>30</v>
      </c>
      <c r="C34" s="9">
        <f t="shared" ref="C34:E34" si="4">SUM(C35:C36)</f>
        <v>300</v>
      </c>
      <c r="D34" s="9">
        <f t="shared" si="4"/>
        <v>20</v>
      </c>
      <c r="E34" s="9">
        <f t="shared" si="4"/>
        <v>0</v>
      </c>
      <c r="F34" s="9">
        <f>SUM(F35:H37)</f>
        <v>465000</v>
      </c>
      <c r="L34" s="1"/>
    </row>
    <row r="35" spans="1:12" ht="19.5" customHeight="1" x14ac:dyDescent="0.3">
      <c r="A35" s="8">
        <v>1</v>
      </c>
      <c r="B35" s="16" t="s">
        <v>31</v>
      </c>
      <c r="C35" s="10">
        <v>300</v>
      </c>
      <c r="D35" s="10"/>
      <c r="E35" s="10"/>
      <c r="F35" s="10">
        <f>$H$7*C35+$I$7*D35+$J$7*E35</f>
        <v>45000</v>
      </c>
      <c r="L35" s="1"/>
    </row>
    <row r="36" spans="1:12" ht="21" customHeight="1" x14ac:dyDescent="0.3">
      <c r="A36" s="8">
        <v>2</v>
      </c>
      <c r="B36" s="16" t="s">
        <v>68</v>
      </c>
      <c r="C36" s="10"/>
      <c r="D36" s="10">
        <v>20</v>
      </c>
      <c r="E36" s="10"/>
      <c r="F36" s="10">
        <f>$H$7*C36+$I$7*D36+$J$7*E36</f>
        <v>50000</v>
      </c>
      <c r="L36" s="1"/>
    </row>
    <row r="37" spans="1:12" x14ac:dyDescent="0.3">
      <c r="A37" s="37">
        <v>3</v>
      </c>
      <c r="B37" s="35" t="s">
        <v>94</v>
      </c>
      <c r="C37" s="36"/>
      <c r="D37" s="36">
        <v>100</v>
      </c>
      <c r="E37" s="36">
        <v>1500</v>
      </c>
      <c r="F37" s="36">
        <f>$H$7*C37+$I$7*D37+$J$7*E37</f>
        <v>370000</v>
      </c>
      <c r="L37" s="1"/>
    </row>
    <row r="38" spans="1:12" x14ac:dyDescent="0.3">
      <c r="A38" s="32" t="s">
        <v>7</v>
      </c>
      <c r="B38" s="15" t="s">
        <v>4</v>
      </c>
      <c r="C38" s="9">
        <f>SUM(C39:C43)</f>
        <v>300</v>
      </c>
      <c r="D38" s="9">
        <f>SUM(D39:D43)</f>
        <v>20</v>
      </c>
      <c r="E38" s="9">
        <f>SUM(E39:E43)</f>
        <v>1500</v>
      </c>
      <c r="F38" s="9">
        <f>SUM(F39:H45)</f>
        <v>705000</v>
      </c>
      <c r="L38" s="1"/>
    </row>
    <row r="39" spans="1:12" x14ac:dyDescent="0.3">
      <c r="A39" s="8">
        <v>1</v>
      </c>
      <c r="B39" s="16" t="s">
        <v>32</v>
      </c>
      <c r="C39" s="10"/>
      <c r="D39" s="10">
        <v>20</v>
      </c>
      <c r="E39" s="10"/>
      <c r="F39" s="10">
        <f t="shared" ref="F39:F45" si="5">$H$7*C39+$I$7*D39+$J$7*E39</f>
        <v>50000</v>
      </c>
      <c r="L39" s="1"/>
    </row>
    <row r="40" spans="1:12" x14ac:dyDescent="0.3">
      <c r="A40" s="8">
        <v>2</v>
      </c>
      <c r="B40" s="16" t="s">
        <v>33</v>
      </c>
      <c r="C40" s="10"/>
      <c r="D40" s="10"/>
      <c r="E40" s="10">
        <v>500</v>
      </c>
      <c r="F40" s="10">
        <f t="shared" si="5"/>
        <v>40000</v>
      </c>
      <c r="L40" s="1"/>
    </row>
    <row r="41" spans="1:12" x14ac:dyDescent="0.3">
      <c r="A41" s="8">
        <v>3</v>
      </c>
      <c r="B41" s="16" t="s">
        <v>34</v>
      </c>
      <c r="C41" s="10"/>
      <c r="D41" s="10"/>
      <c r="E41" s="10">
        <v>500</v>
      </c>
      <c r="F41" s="10">
        <f t="shared" si="5"/>
        <v>40000</v>
      </c>
      <c r="L41" s="1"/>
    </row>
    <row r="42" spans="1:12" x14ac:dyDescent="0.3">
      <c r="A42" s="8">
        <v>4</v>
      </c>
      <c r="B42" s="16" t="s">
        <v>95</v>
      </c>
      <c r="C42" s="10">
        <v>200</v>
      </c>
      <c r="D42" s="10"/>
      <c r="E42" s="10"/>
      <c r="F42" s="10">
        <f t="shared" si="5"/>
        <v>30000</v>
      </c>
      <c r="L42" s="1"/>
    </row>
    <row r="43" spans="1:12" x14ac:dyDescent="0.3">
      <c r="A43" s="8">
        <v>5</v>
      </c>
      <c r="B43" s="16" t="s">
        <v>84</v>
      </c>
      <c r="C43" s="10">
        <v>100</v>
      </c>
      <c r="D43" s="10"/>
      <c r="E43" s="10">
        <v>500</v>
      </c>
      <c r="F43" s="10">
        <f t="shared" si="5"/>
        <v>55000</v>
      </c>
      <c r="L43" s="1"/>
    </row>
    <row r="44" spans="1:12" x14ac:dyDescent="0.3">
      <c r="A44" s="37">
        <v>6</v>
      </c>
      <c r="B44" s="35" t="s">
        <v>96</v>
      </c>
      <c r="C44" s="36"/>
      <c r="D44" s="36">
        <v>100</v>
      </c>
      <c r="E44" s="36">
        <v>2000</v>
      </c>
      <c r="F44" s="36">
        <f t="shared" si="5"/>
        <v>410000</v>
      </c>
      <c r="L44" s="1"/>
    </row>
    <row r="45" spans="1:12" x14ac:dyDescent="0.3">
      <c r="A45" s="37">
        <v>7</v>
      </c>
      <c r="B45" s="35" t="s">
        <v>97</v>
      </c>
      <c r="C45" s="36"/>
      <c r="D45" s="36"/>
      <c r="E45" s="36">
        <v>1000</v>
      </c>
      <c r="F45" s="36">
        <f t="shared" si="5"/>
        <v>80000</v>
      </c>
      <c r="L45" s="1"/>
    </row>
    <row r="46" spans="1:12" x14ac:dyDescent="0.3">
      <c r="A46" s="32" t="s">
        <v>8</v>
      </c>
      <c r="B46" s="15" t="s">
        <v>5</v>
      </c>
      <c r="C46" s="9">
        <f t="shared" ref="C46:E46" si="6">SUM(C47)</f>
        <v>0</v>
      </c>
      <c r="D46" s="9">
        <f t="shared" si="6"/>
        <v>40</v>
      </c>
      <c r="E46" s="9">
        <f t="shared" si="6"/>
        <v>0</v>
      </c>
      <c r="F46" s="9">
        <f>SUM(F47:H50)</f>
        <v>1113000</v>
      </c>
      <c r="L46" s="1"/>
    </row>
    <row r="47" spans="1:12" ht="21" customHeight="1" x14ac:dyDescent="0.3">
      <c r="A47" s="8">
        <v>1</v>
      </c>
      <c r="B47" s="16" t="s">
        <v>35</v>
      </c>
      <c r="C47" s="10"/>
      <c r="D47" s="10">
        <v>40</v>
      </c>
      <c r="E47" s="10"/>
      <c r="F47" s="10">
        <f>$H$7*C47+$I$7*D47+$J$7*E47</f>
        <v>100000</v>
      </c>
      <c r="L47" s="1"/>
    </row>
    <row r="48" spans="1:12" x14ac:dyDescent="0.3">
      <c r="A48" s="37">
        <v>2</v>
      </c>
      <c r="B48" s="35" t="s">
        <v>98</v>
      </c>
      <c r="C48" s="36"/>
      <c r="D48" s="36">
        <v>150</v>
      </c>
      <c r="E48" s="36">
        <v>1500</v>
      </c>
      <c r="F48" s="36">
        <f>$H$7*C48+$I$7*D48+$J$7*E48</f>
        <v>495000</v>
      </c>
      <c r="L48" s="1"/>
    </row>
    <row r="49" spans="1:12" x14ac:dyDescent="0.3">
      <c r="A49" s="37">
        <v>3</v>
      </c>
      <c r="B49" s="35" t="s">
        <v>97</v>
      </c>
      <c r="C49" s="36"/>
      <c r="D49" s="36"/>
      <c r="E49" s="36">
        <v>1200</v>
      </c>
      <c r="F49" s="36">
        <f>$H$7*C49+$I$7*D49+$J$7*E49</f>
        <v>96000</v>
      </c>
      <c r="L49" s="1"/>
    </row>
    <row r="50" spans="1:12" x14ac:dyDescent="0.3">
      <c r="A50" s="37">
        <v>4</v>
      </c>
      <c r="B50" s="35" t="s">
        <v>99</v>
      </c>
      <c r="C50" s="36">
        <v>80</v>
      </c>
      <c r="D50" s="36">
        <v>100</v>
      </c>
      <c r="E50" s="36">
        <v>2000</v>
      </c>
      <c r="F50" s="36">
        <f>$H$7*C50+$I$7*D50+$J$7*E50</f>
        <v>422000</v>
      </c>
      <c r="L50" s="1"/>
    </row>
    <row r="51" spans="1:12" ht="21" customHeight="1" x14ac:dyDescent="0.3">
      <c r="A51" s="32" t="s">
        <v>9</v>
      </c>
      <c r="B51" s="15" t="s">
        <v>36</v>
      </c>
      <c r="C51" s="9">
        <f>SUM(C52:C53)</f>
        <v>500</v>
      </c>
      <c r="D51" s="9">
        <f>SUM(D52:D53)</f>
        <v>250</v>
      </c>
      <c r="E51" s="9">
        <f>SUM(E52:E53)</f>
        <v>0</v>
      </c>
      <c r="F51" s="9">
        <f>SUM(F52:F53)</f>
        <v>700000</v>
      </c>
      <c r="L51" s="1"/>
    </row>
    <row r="52" spans="1:12" x14ac:dyDescent="0.3">
      <c r="A52" s="8">
        <v>1</v>
      </c>
      <c r="B52" s="16" t="s">
        <v>37</v>
      </c>
      <c r="C52" s="10">
        <v>300</v>
      </c>
      <c r="D52" s="10">
        <v>150</v>
      </c>
      <c r="E52" s="10"/>
      <c r="F52" s="13">
        <f>$H$7*C52+$I$7*D52+$J$7*E52</f>
        <v>420000</v>
      </c>
      <c r="L52" s="1"/>
    </row>
    <row r="53" spans="1:12" x14ac:dyDescent="0.3">
      <c r="A53" s="8">
        <v>2</v>
      </c>
      <c r="B53" s="16" t="s">
        <v>77</v>
      </c>
      <c r="C53" s="10">
        <v>200</v>
      </c>
      <c r="D53" s="10">
        <v>100</v>
      </c>
      <c r="E53" s="10"/>
      <c r="F53" s="13">
        <f>$H$7*C53+$I$7*D53+$J$7*E53</f>
        <v>280000</v>
      </c>
      <c r="L53" s="1"/>
    </row>
    <row r="54" spans="1:12" ht="20.25" customHeight="1" x14ac:dyDescent="0.3">
      <c r="A54" s="11" t="s">
        <v>11</v>
      </c>
      <c r="B54" s="19" t="s">
        <v>38</v>
      </c>
      <c r="C54" s="9">
        <f>SUM(C55:C55)</f>
        <v>800</v>
      </c>
      <c r="D54" s="9">
        <f>SUM(D55:D55)</f>
        <v>500</v>
      </c>
      <c r="E54" s="9">
        <f>SUM(E55:E55)</f>
        <v>0</v>
      </c>
      <c r="F54" s="14">
        <f>SUM(F55:H56)</f>
        <v>1557500</v>
      </c>
      <c r="L54" s="1"/>
    </row>
    <row r="55" spans="1:12" x14ac:dyDescent="0.3">
      <c r="A55" s="8">
        <v>1</v>
      </c>
      <c r="B55" s="18" t="s">
        <v>80</v>
      </c>
      <c r="C55" s="12">
        <v>800</v>
      </c>
      <c r="D55" s="12">
        <v>500</v>
      </c>
      <c r="E55" s="10"/>
      <c r="F55" s="13">
        <f>$H$7*C55+$I$7*D55+$J$7*E55</f>
        <v>1370000</v>
      </c>
      <c r="L55" s="1"/>
    </row>
    <row r="56" spans="1:12" x14ac:dyDescent="0.3">
      <c r="A56" s="37">
        <v>2</v>
      </c>
      <c r="B56" s="38" t="s">
        <v>100</v>
      </c>
      <c r="C56" s="39"/>
      <c r="D56" s="39">
        <v>75</v>
      </c>
      <c r="E56" s="36"/>
      <c r="F56" s="40">
        <f>$H$7*C56+$I$7*D56+$J$7*E56</f>
        <v>187500</v>
      </c>
      <c r="L56" s="1"/>
    </row>
    <row r="57" spans="1:12" x14ac:dyDescent="0.3">
      <c r="A57" s="32" t="s">
        <v>12</v>
      </c>
      <c r="B57" s="17" t="s">
        <v>40</v>
      </c>
      <c r="C57" s="9">
        <f>SUM(C58:C63)</f>
        <v>2700</v>
      </c>
      <c r="D57" s="9">
        <f>SUM(D58:D60)</f>
        <v>900</v>
      </c>
      <c r="E57" s="9">
        <f>SUM(E58:E60)</f>
        <v>0</v>
      </c>
      <c r="F57" s="9">
        <f>SUM(F58:H63)</f>
        <v>5530000</v>
      </c>
      <c r="I57" s="3">
        <v>2445000</v>
      </c>
      <c r="J57" s="4" t="e">
        <f>F57-I57-#REF!</f>
        <v>#REF!</v>
      </c>
      <c r="L57" s="1"/>
    </row>
    <row r="58" spans="1:12" x14ac:dyDescent="0.3">
      <c r="A58" s="8">
        <v>1</v>
      </c>
      <c r="B58" s="16" t="s">
        <v>86</v>
      </c>
      <c r="C58" s="10">
        <v>200</v>
      </c>
      <c r="D58" s="10">
        <v>150</v>
      </c>
      <c r="E58" s="10"/>
      <c r="F58" s="10">
        <f t="shared" ref="F58:F63" si="7">$H$7*C58+$I$7*D58+$J$7*E58</f>
        <v>405000</v>
      </c>
      <c r="L58" s="1"/>
    </row>
    <row r="59" spans="1:12" x14ac:dyDescent="0.3">
      <c r="A59" s="8">
        <v>2</v>
      </c>
      <c r="B59" s="16" t="s">
        <v>87</v>
      </c>
      <c r="C59" s="10">
        <v>500</v>
      </c>
      <c r="D59" s="10">
        <v>350</v>
      </c>
      <c r="E59" s="10"/>
      <c r="F59" s="10">
        <f t="shared" si="7"/>
        <v>950000</v>
      </c>
      <c r="L59" s="1"/>
    </row>
    <row r="60" spans="1:12" x14ac:dyDescent="0.3">
      <c r="A60" s="8">
        <v>3</v>
      </c>
      <c r="B60" s="16" t="s">
        <v>88</v>
      </c>
      <c r="C60" s="10">
        <v>600</v>
      </c>
      <c r="D60" s="10">
        <v>400</v>
      </c>
      <c r="E60" s="10"/>
      <c r="F60" s="10">
        <f t="shared" si="7"/>
        <v>1090000</v>
      </c>
      <c r="L60" s="1"/>
    </row>
    <row r="61" spans="1:12" x14ac:dyDescent="0.3">
      <c r="A61" s="8">
        <v>4</v>
      </c>
      <c r="B61" s="16" t="s">
        <v>85</v>
      </c>
      <c r="C61" s="10">
        <v>300</v>
      </c>
      <c r="D61" s="10">
        <v>350</v>
      </c>
      <c r="E61" s="10"/>
      <c r="F61" s="10">
        <f t="shared" si="7"/>
        <v>920000</v>
      </c>
      <c r="J61" s="1">
        <f>0.2*2.2*600</f>
        <v>264.00000000000006</v>
      </c>
      <c r="L61" s="1"/>
    </row>
    <row r="62" spans="1:12" x14ac:dyDescent="0.3">
      <c r="A62" s="8">
        <v>5</v>
      </c>
      <c r="B62" s="16" t="s">
        <v>89</v>
      </c>
      <c r="C62" s="10">
        <v>500</v>
      </c>
      <c r="D62" s="10">
        <v>400</v>
      </c>
      <c r="E62" s="10"/>
      <c r="F62" s="10">
        <f t="shared" si="7"/>
        <v>1075000</v>
      </c>
      <c r="L62" s="1"/>
    </row>
    <row r="63" spans="1:12" x14ac:dyDescent="0.3">
      <c r="A63" s="8">
        <v>6</v>
      </c>
      <c r="B63" s="16" t="s">
        <v>90</v>
      </c>
      <c r="C63" s="10">
        <v>600</v>
      </c>
      <c r="D63" s="10">
        <v>400</v>
      </c>
      <c r="E63" s="10"/>
      <c r="F63" s="10">
        <f t="shared" si="7"/>
        <v>1090000</v>
      </c>
      <c r="L63" s="1"/>
    </row>
    <row r="64" spans="1:12" x14ac:dyDescent="0.3">
      <c r="A64" s="32" t="s">
        <v>39</v>
      </c>
      <c r="B64" s="17" t="s">
        <v>78</v>
      </c>
      <c r="C64" s="9"/>
      <c r="D64" s="9"/>
      <c r="E64" s="9"/>
      <c r="F64" s="9">
        <f>SUM(F65:F90)</f>
        <v>1155000</v>
      </c>
      <c r="L64" s="1"/>
    </row>
    <row r="65" spans="1:12" x14ac:dyDescent="0.3">
      <c r="A65" s="32">
        <v>1</v>
      </c>
      <c r="B65" s="21" t="s">
        <v>47</v>
      </c>
      <c r="C65" s="9"/>
      <c r="D65" s="9"/>
      <c r="E65" s="9"/>
      <c r="F65" s="10">
        <v>60000</v>
      </c>
      <c r="L65" s="1"/>
    </row>
    <row r="66" spans="1:12" x14ac:dyDescent="0.3">
      <c r="A66" s="8"/>
      <c r="B66" s="22" t="s">
        <v>48</v>
      </c>
      <c r="C66" s="10"/>
      <c r="D66" s="10"/>
      <c r="E66" s="10"/>
      <c r="F66" s="10"/>
      <c r="L66" s="1"/>
    </row>
    <row r="67" spans="1:12" x14ac:dyDescent="0.3">
      <c r="A67" s="23">
        <v>2</v>
      </c>
      <c r="B67" s="24" t="s">
        <v>49</v>
      </c>
      <c r="C67" s="25"/>
      <c r="D67" s="25"/>
      <c r="E67" s="25"/>
      <c r="F67" s="26">
        <v>450000</v>
      </c>
      <c r="L67" s="1"/>
    </row>
    <row r="68" spans="1:12" ht="17.25" customHeight="1" x14ac:dyDescent="0.3">
      <c r="A68" s="8"/>
      <c r="B68" s="22" t="s">
        <v>81</v>
      </c>
      <c r="C68" s="10"/>
      <c r="D68" s="10"/>
      <c r="E68" s="10"/>
      <c r="F68" s="10"/>
      <c r="L68" s="1"/>
    </row>
    <row r="69" spans="1:12" x14ac:dyDescent="0.3">
      <c r="A69" s="23">
        <v>3</v>
      </c>
      <c r="B69" s="24" t="s">
        <v>50</v>
      </c>
      <c r="C69" s="25"/>
      <c r="D69" s="25"/>
      <c r="E69" s="25"/>
      <c r="F69" s="26">
        <v>20000</v>
      </c>
      <c r="L69" s="1"/>
    </row>
    <row r="70" spans="1:12" x14ac:dyDescent="0.3">
      <c r="A70" s="23"/>
      <c r="B70" s="27" t="s">
        <v>51</v>
      </c>
      <c r="C70" s="25"/>
      <c r="D70" s="25"/>
      <c r="E70" s="25"/>
      <c r="F70" s="25"/>
      <c r="L70" s="1"/>
    </row>
    <row r="71" spans="1:12" x14ac:dyDescent="0.3">
      <c r="A71" s="23">
        <v>4</v>
      </c>
      <c r="B71" s="24" t="s">
        <v>52</v>
      </c>
      <c r="C71" s="25"/>
      <c r="D71" s="25"/>
      <c r="E71" s="25"/>
      <c r="F71" s="26">
        <v>35000</v>
      </c>
      <c r="L71" s="1"/>
    </row>
    <row r="72" spans="1:12" x14ac:dyDescent="0.3">
      <c r="A72" s="23"/>
      <c r="B72" s="25" t="s">
        <v>79</v>
      </c>
      <c r="C72" s="25"/>
      <c r="D72" s="25"/>
      <c r="E72" s="25"/>
      <c r="F72" s="25"/>
      <c r="L72" s="1"/>
    </row>
    <row r="73" spans="1:12" x14ac:dyDescent="0.3">
      <c r="A73" s="23">
        <v>5</v>
      </c>
      <c r="B73" s="24" t="s">
        <v>53</v>
      </c>
      <c r="C73" s="25"/>
      <c r="D73" s="25"/>
      <c r="E73" s="25"/>
      <c r="F73" s="26">
        <v>25000</v>
      </c>
      <c r="L73" s="1"/>
    </row>
    <row r="74" spans="1:12" s="2" customFormat="1" x14ac:dyDescent="0.3">
      <c r="A74" s="23"/>
      <c r="B74" s="25" t="s">
        <v>54</v>
      </c>
      <c r="C74" s="25"/>
      <c r="D74" s="25"/>
      <c r="E74" s="25"/>
      <c r="F74" s="25"/>
      <c r="G74" s="5"/>
      <c r="H74" s="5"/>
      <c r="I74" s="5"/>
    </row>
    <row r="75" spans="1:12" x14ac:dyDescent="0.3">
      <c r="A75" s="23">
        <v>6</v>
      </c>
      <c r="B75" s="24" t="s">
        <v>55</v>
      </c>
      <c r="C75" s="25"/>
      <c r="D75" s="25"/>
      <c r="E75" s="25"/>
      <c r="F75" s="26">
        <v>25000</v>
      </c>
    </row>
    <row r="76" spans="1:12" x14ac:dyDescent="0.3">
      <c r="A76" s="23"/>
      <c r="B76" s="27" t="s">
        <v>56</v>
      </c>
      <c r="C76" s="25"/>
      <c r="D76" s="25"/>
      <c r="E76" s="25"/>
      <c r="F76" s="25"/>
    </row>
    <row r="77" spans="1:12" x14ac:dyDescent="0.3">
      <c r="A77" s="23">
        <v>7</v>
      </c>
      <c r="B77" s="24" t="s">
        <v>57</v>
      </c>
      <c r="C77" s="25"/>
      <c r="D77" s="25"/>
      <c r="E77" s="25"/>
      <c r="F77" s="26">
        <v>90000</v>
      </c>
    </row>
    <row r="78" spans="1:12" ht="33" x14ac:dyDescent="0.3">
      <c r="A78" s="23"/>
      <c r="B78" s="28" t="s">
        <v>58</v>
      </c>
      <c r="C78" s="25"/>
      <c r="D78" s="25"/>
      <c r="E78" s="25"/>
      <c r="F78" s="25"/>
    </row>
    <row r="79" spans="1:12" x14ac:dyDescent="0.3">
      <c r="A79" s="23">
        <v>8</v>
      </c>
      <c r="B79" s="24" t="s">
        <v>59</v>
      </c>
      <c r="C79" s="25"/>
      <c r="D79" s="25"/>
      <c r="E79" s="25"/>
      <c r="F79" s="26">
        <v>25000</v>
      </c>
    </row>
    <row r="80" spans="1:12" x14ac:dyDescent="0.3">
      <c r="A80" s="23"/>
      <c r="B80" s="25" t="s">
        <v>56</v>
      </c>
      <c r="C80" s="25"/>
      <c r="D80" s="25"/>
      <c r="E80" s="25"/>
      <c r="F80" s="25"/>
    </row>
    <row r="81" spans="1:12" x14ac:dyDescent="0.3">
      <c r="A81" s="23">
        <v>9</v>
      </c>
      <c r="B81" s="24" t="s">
        <v>60</v>
      </c>
      <c r="C81" s="25"/>
      <c r="D81" s="25"/>
      <c r="E81" s="25"/>
      <c r="F81" s="26">
        <v>25000</v>
      </c>
    </row>
    <row r="82" spans="1:12" x14ac:dyDescent="0.3">
      <c r="A82" s="23"/>
      <c r="B82" s="25" t="s">
        <v>56</v>
      </c>
      <c r="C82" s="25"/>
      <c r="D82" s="25"/>
      <c r="E82" s="25"/>
      <c r="F82" s="25"/>
    </row>
    <row r="83" spans="1:12" x14ac:dyDescent="0.3">
      <c r="A83" s="23">
        <v>10</v>
      </c>
      <c r="B83" s="24" t="s">
        <v>61</v>
      </c>
      <c r="C83" s="25"/>
      <c r="D83" s="25"/>
      <c r="E83" s="25"/>
      <c r="F83" s="26">
        <v>150000</v>
      </c>
    </row>
    <row r="84" spans="1:12" ht="33" x14ac:dyDescent="0.3">
      <c r="A84" s="23"/>
      <c r="B84" s="28" t="s">
        <v>62</v>
      </c>
      <c r="C84" s="25"/>
      <c r="D84" s="25"/>
      <c r="E84" s="25"/>
      <c r="F84" s="25"/>
    </row>
    <row r="85" spans="1:12" x14ac:dyDescent="0.3">
      <c r="A85" s="23">
        <v>11</v>
      </c>
      <c r="B85" s="24" t="s">
        <v>63</v>
      </c>
      <c r="C85" s="25"/>
      <c r="D85" s="25"/>
      <c r="E85" s="25"/>
      <c r="F85" s="26">
        <v>50000</v>
      </c>
    </row>
    <row r="86" spans="1:12" x14ac:dyDescent="0.3">
      <c r="A86" s="23"/>
      <c r="B86" s="25" t="s">
        <v>64</v>
      </c>
      <c r="C86" s="25"/>
      <c r="D86" s="25"/>
      <c r="E86" s="25"/>
      <c r="F86" s="25"/>
    </row>
    <row r="87" spans="1:12" x14ac:dyDescent="0.3">
      <c r="A87" s="23">
        <v>12</v>
      </c>
      <c r="B87" s="24" t="s">
        <v>65</v>
      </c>
      <c r="C87" s="25"/>
      <c r="D87" s="25"/>
      <c r="E87" s="25"/>
      <c r="F87" s="26">
        <v>150000</v>
      </c>
    </row>
    <row r="88" spans="1:12" x14ac:dyDescent="0.3">
      <c r="A88" s="23"/>
      <c r="B88" s="25" t="s">
        <v>56</v>
      </c>
      <c r="C88" s="25"/>
      <c r="D88" s="25"/>
      <c r="E88" s="25"/>
      <c r="F88" s="25"/>
    </row>
    <row r="89" spans="1:12" x14ac:dyDescent="0.3">
      <c r="A89" s="23">
        <v>13</v>
      </c>
      <c r="B89" s="24" t="s">
        <v>66</v>
      </c>
      <c r="C89" s="25"/>
      <c r="D89" s="25"/>
      <c r="E89" s="25"/>
      <c r="F89" s="26">
        <v>50000</v>
      </c>
    </row>
    <row r="90" spans="1:12" x14ac:dyDescent="0.3">
      <c r="A90" s="23"/>
      <c r="B90" s="25" t="s">
        <v>56</v>
      </c>
      <c r="C90" s="25"/>
      <c r="D90" s="25"/>
      <c r="E90" s="25"/>
      <c r="F90" s="25"/>
    </row>
    <row r="91" spans="1:12" x14ac:dyDescent="0.3">
      <c r="A91" s="32"/>
      <c r="B91" s="15" t="s">
        <v>91</v>
      </c>
      <c r="C91" s="9"/>
      <c r="D91" s="9"/>
      <c r="E91" s="9"/>
      <c r="F91" s="9">
        <f>ROUND(F64+F57+F54+F51+F46+F38+F34+F28+F26+F8,-3)</f>
        <v>16139000</v>
      </c>
      <c r="L91" s="1"/>
    </row>
  </sheetData>
  <mergeCells count="7">
    <mergeCell ref="C5:E5"/>
    <mergeCell ref="A1:F1"/>
    <mergeCell ref="A5:A6"/>
    <mergeCell ref="B5:B6"/>
    <mergeCell ref="A2:F2"/>
    <mergeCell ref="A3:F3"/>
    <mergeCell ref="A4:F4"/>
  </mergeCells>
  <printOptions horizontalCentered="1"/>
  <pageMargins left="0.5" right="0.25" top="0.6" bottom="0.25" header="0.6" footer="0.25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05B</vt:lpstr>
      <vt:lpstr>'PL 05B'!Print_Titles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2019-04-16T07:46:14Z</cp:lastPrinted>
  <dcterms:created xsi:type="dcterms:W3CDTF">2018-11-21T02:03:33Z</dcterms:created>
  <dcterms:modified xsi:type="dcterms:W3CDTF">2019-04-16T07:46:48Z</dcterms:modified>
</cp:coreProperties>
</file>