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7" i="1" l="1"/>
  <c r="E52" i="1"/>
  <c r="E49" i="1"/>
  <c r="E58" i="1"/>
  <c r="E57" i="1"/>
  <c r="E56" i="1"/>
  <c r="E55" i="1"/>
  <c r="E54" i="1"/>
  <c r="E53" i="1"/>
  <c r="E51" i="1"/>
  <c r="E4" i="1" l="1"/>
  <c r="E10" i="1"/>
  <c r="E11" i="1"/>
  <c r="E20" i="1"/>
  <c r="E29" i="1"/>
  <c r="D34" i="1"/>
  <c r="D23" i="1"/>
  <c r="D24" i="1"/>
  <c r="D26" i="1"/>
  <c r="D27" i="1"/>
  <c r="D28" i="1"/>
  <c r="D22" i="1"/>
  <c r="C28" i="1"/>
  <c r="C27" i="1"/>
  <c r="C26" i="1"/>
  <c r="C24" i="1"/>
  <c r="C23" i="1"/>
  <c r="E43" i="1" l="1"/>
  <c r="E45" i="1"/>
  <c r="E31" i="1"/>
  <c r="E32" i="1"/>
  <c r="E35" i="1"/>
  <c r="E36" i="1"/>
  <c r="E37" i="1"/>
  <c r="E39" i="1"/>
  <c r="E40" i="1"/>
  <c r="E41" i="1"/>
  <c r="E42" i="1"/>
  <c r="E46" i="1"/>
  <c r="E16" i="1"/>
  <c r="E17" i="1"/>
  <c r="E19" i="1"/>
  <c r="E14" i="1"/>
  <c r="E13" i="1"/>
  <c r="E7" i="1"/>
  <c r="E9" i="1"/>
  <c r="E5" i="1" l="1"/>
  <c r="E50" i="1" l="1"/>
  <c r="E48" i="1" s="1"/>
  <c r="E59" i="1" s="1"/>
</calcChain>
</file>

<file path=xl/sharedStrings.xml><?xml version="1.0" encoding="utf-8"?>
<sst xmlns="http://schemas.openxmlformats.org/spreadsheetml/2006/main" count="104" uniqueCount="67">
  <si>
    <t>TT</t>
  </si>
  <si>
    <t>Tên địa phương</t>
  </si>
  <si>
    <t>A</t>
  </si>
  <si>
    <t>Huyện Cam Lộ</t>
  </si>
  <si>
    <t>I</t>
  </si>
  <si>
    <t>Hệ thống Nghĩa Hy</t>
  </si>
  <si>
    <t>Xã Cam Thành</t>
  </si>
  <si>
    <t>-</t>
  </si>
  <si>
    <t>HTX Tân Định</t>
  </si>
  <si>
    <t>Thị trấn Cam Lộ</t>
  </si>
  <si>
    <t>HTX Cam Lộ</t>
  </si>
  <si>
    <t>B</t>
  </si>
  <si>
    <t>Huyện Gio Linh</t>
  </si>
  <si>
    <t>Hệ thống Trúc Kinh</t>
  </si>
  <si>
    <t>HTX Mai Hà</t>
  </si>
  <si>
    <t>HTX Lâm Xuân</t>
  </si>
  <si>
    <t>HTX Bạch Câu</t>
  </si>
  <si>
    <t>HTX Hoàng Hà</t>
  </si>
  <si>
    <t>HTX Nhĩ Hạ</t>
  </si>
  <si>
    <t>Tổng diện tích tưới theo kế hoạch vụ Hè Thu 
(ha)</t>
  </si>
  <si>
    <t>Tổng diện tích tưới đảm bảo theo nguồn dự kiến 
(ha)</t>
  </si>
  <si>
    <t>Diện tích thiếu nước phải chuyển đổi 
(ha)</t>
  </si>
  <si>
    <t>Thị trấn Gio Linh</t>
  </si>
  <si>
    <t>II</t>
  </si>
  <si>
    <t>Hệ thống Kinh Môn</t>
  </si>
  <si>
    <t>Tổ HT An Xá</t>
  </si>
  <si>
    <t>HTX Giang Xuân Hải</t>
  </si>
  <si>
    <t>Tổ HT Cao Xá</t>
  </si>
  <si>
    <t>Tổ HT Hải Chữ</t>
  </si>
  <si>
    <t>Tổ HT Bách Lộc</t>
  </si>
  <si>
    <t>Tổ HT Xuân Mỵ</t>
  </si>
  <si>
    <t>Tổ HT Lễ Môn</t>
  </si>
  <si>
    <t>Tổ HT Trung Phong</t>
  </si>
  <si>
    <t>HTX Gia Môn</t>
  </si>
  <si>
    <t>UBND xã Gio Phong</t>
  </si>
  <si>
    <t>HTX Lan Đình</t>
  </si>
  <si>
    <t>HTX Lạc Tân</t>
  </si>
  <si>
    <t>Tổ HT Lan Đình</t>
  </si>
  <si>
    <t>III</t>
  </si>
  <si>
    <t>Hệ thống Hà Thượng</t>
  </si>
  <si>
    <t>HTX An Mỹ</t>
  </si>
  <si>
    <t>HTX Thủy Khê</t>
  </si>
  <si>
    <t>HTX Nhĩ Thượng</t>
  </si>
  <si>
    <t>HTX Nhĩ Trung</t>
  </si>
  <si>
    <t>HTX Tân Minh</t>
  </si>
  <si>
    <t>Xã Gio Mai</t>
  </si>
  <si>
    <t>Xã Gio Việt</t>
  </si>
  <si>
    <t>Xã Gio Thành</t>
  </si>
  <si>
    <t>Xã Gio Mỹ</t>
  </si>
  <si>
    <t>Xã Trung Sơn</t>
  </si>
  <si>
    <t>Xã Trung Hải</t>
  </si>
  <si>
    <t>Xã Gio Phong</t>
  </si>
  <si>
    <t>C</t>
  </si>
  <si>
    <t>Huyện Vĩnh Linh</t>
  </si>
  <si>
    <t>Hệ thống La Ngà</t>
  </si>
  <si>
    <t>Xã Vĩnh Sơn</t>
  </si>
  <si>
    <t>Tổng cộng</t>
  </si>
  <si>
    <t>HTX Thủy Ba Tây</t>
  </si>
  <si>
    <t>HTX Thuỷ Ba Hạ</t>
  </si>
  <si>
    <t>HTX Tiên Mỹ</t>
  </si>
  <si>
    <t>HTX Tiên An</t>
  </si>
  <si>
    <t>HTX Nam Sơn</t>
  </si>
  <si>
    <t>HTX Lệ Xá</t>
  </si>
  <si>
    <t>HTX Huỳnh Xá Hạ</t>
  </si>
  <si>
    <t>HTX Huỳnh Xá Thượng</t>
  </si>
  <si>
    <t>Xã Vĩnh Thủy</t>
  </si>
  <si>
    <t>Phụ lục 01 - TỔNG HỢP DIỆN TÍCH THIẾU NƯỚC TẠI CÁC ĐƠN VỊ TRONG VỤ HÈ THU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</si>
</sst>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i/>
      <sz val="13.5"/>
      <color theme="1"/>
      <name val="Times New Roman"/>
      <family val="1"/>
    </font>
    <font>
      <b/>
      <i/>
      <sz val="13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Normal="100" workbookViewId="0">
      <selection activeCell="F143" sqref="F143"/>
    </sheetView>
  </sheetViews>
  <sheetFormatPr defaultRowHeight="17.25" x14ac:dyDescent="0.25"/>
  <cols>
    <col min="1" max="1" width="5" style="5" bestFit="1" customWidth="1"/>
    <col min="2" max="2" width="27.7109375" style="3" bestFit="1" customWidth="1"/>
    <col min="3" max="3" width="19" style="3" customWidth="1"/>
    <col min="4" max="4" width="20.42578125" style="3" customWidth="1"/>
    <col min="5" max="5" width="17.85546875" style="3" customWidth="1"/>
    <col min="6" max="16384" width="9.140625" style="3"/>
  </cols>
  <sheetData>
    <row r="1" spans="1:5" ht="63" customHeight="1" x14ac:dyDescent="0.25">
      <c r="A1" s="24" t="s">
        <v>66</v>
      </c>
      <c r="B1" s="25"/>
      <c r="C1" s="25"/>
      <c r="D1" s="25"/>
      <c r="E1" s="25"/>
    </row>
    <row r="3" spans="1:5" ht="88.5" customHeight="1" x14ac:dyDescent="0.25">
      <c r="A3" s="1" t="s">
        <v>0</v>
      </c>
      <c r="B3" s="1" t="s">
        <v>1</v>
      </c>
      <c r="C3" s="2" t="s">
        <v>19</v>
      </c>
      <c r="D3" s="2" t="s">
        <v>20</v>
      </c>
      <c r="E3" s="2" t="s">
        <v>21</v>
      </c>
    </row>
    <row r="4" spans="1:5" ht="20.100000000000001" customHeight="1" x14ac:dyDescent="0.25">
      <c r="A4" s="1" t="s">
        <v>2</v>
      </c>
      <c r="B4" s="6" t="s">
        <v>3</v>
      </c>
      <c r="C4" s="9"/>
      <c r="D4" s="9"/>
      <c r="E4" s="9">
        <f>E5</f>
        <v>60.3</v>
      </c>
    </row>
    <row r="5" spans="1:5" s="10" customFormat="1" ht="20.100000000000001" customHeight="1" x14ac:dyDescent="0.25">
      <c r="A5" s="11" t="s">
        <v>4</v>
      </c>
      <c r="B5" s="12" t="s">
        <v>5</v>
      </c>
      <c r="C5" s="13"/>
      <c r="D5" s="13"/>
      <c r="E5" s="13">
        <f t="shared" ref="E5" si="0">SUM(E6:E9)</f>
        <v>60.3</v>
      </c>
    </row>
    <row r="6" spans="1:5" ht="20.100000000000001" customHeight="1" x14ac:dyDescent="0.25">
      <c r="A6" s="4">
        <v>1</v>
      </c>
      <c r="B6" s="8" t="s">
        <v>6</v>
      </c>
      <c r="C6" s="7"/>
      <c r="D6" s="7"/>
      <c r="E6" s="7"/>
    </row>
    <row r="7" spans="1:5" ht="20.100000000000001" customHeight="1" x14ac:dyDescent="0.25">
      <c r="A7" s="4" t="s">
        <v>7</v>
      </c>
      <c r="B7" s="8" t="s">
        <v>8</v>
      </c>
      <c r="C7" s="7">
        <v>7.5</v>
      </c>
      <c r="D7" s="7">
        <v>0</v>
      </c>
      <c r="E7" s="7">
        <f>C7-D7</f>
        <v>7.5</v>
      </c>
    </row>
    <row r="8" spans="1:5" ht="20.100000000000001" customHeight="1" x14ac:dyDescent="0.25">
      <c r="A8" s="4">
        <v>2</v>
      </c>
      <c r="B8" s="8" t="s">
        <v>9</v>
      </c>
      <c r="C8" s="7"/>
      <c r="D8" s="7"/>
      <c r="E8" s="7"/>
    </row>
    <row r="9" spans="1:5" ht="20.100000000000001" customHeight="1" x14ac:dyDescent="0.25">
      <c r="A9" s="4" t="s">
        <v>7</v>
      </c>
      <c r="B9" s="8" t="s">
        <v>10</v>
      </c>
      <c r="C9" s="7">
        <v>91</v>
      </c>
      <c r="D9" s="7">
        <v>38.200000000000003</v>
      </c>
      <c r="E9" s="7">
        <f>C9-D9</f>
        <v>52.8</v>
      </c>
    </row>
    <row r="10" spans="1:5" ht="20.100000000000001" customHeight="1" x14ac:dyDescent="0.25">
      <c r="A10" s="1" t="s">
        <v>11</v>
      </c>
      <c r="B10" s="6" t="s">
        <v>12</v>
      </c>
      <c r="C10" s="9"/>
      <c r="D10" s="9"/>
      <c r="E10" s="9">
        <f>E11+E20+E29</f>
        <v>523.40000000000009</v>
      </c>
    </row>
    <row r="11" spans="1:5" s="14" customFormat="1" ht="20.100000000000001" customHeight="1" x14ac:dyDescent="0.25">
      <c r="A11" s="11" t="s">
        <v>4</v>
      </c>
      <c r="B11" s="12" t="s">
        <v>13</v>
      </c>
      <c r="C11" s="13"/>
      <c r="D11" s="13"/>
      <c r="E11" s="13">
        <f>SUM(E12:E19)</f>
        <v>212.6</v>
      </c>
    </row>
    <row r="12" spans="1:5" ht="20.100000000000001" customHeight="1" x14ac:dyDescent="0.25">
      <c r="A12" s="4">
        <v>1</v>
      </c>
      <c r="B12" s="8" t="s">
        <v>45</v>
      </c>
      <c r="C12" s="7"/>
      <c r="D12" s="7"/>
      <c r="E12" s="7"/>
    </row>
    <row r="13" spans="1:5" ht="20.100000000000001" customHeight="1" x14ac:dyDescent="0.25">
      <c r="A13" s="4" t="s">
        <v>7</v>
      </c>
      <c r="B13" s="8" t="s">
        <v>14</v>
      </c>
      <c r="C13" s="7">
        <v>68</v>
      </c>
      <c r="D13" s="7">
        <v>20</v>
      </c>
      <c r="E13" s="7">
        <f t="shared" ref="E13:E46" si="1">C13-D13</f>
        <v>48</v>
      </c>
    </row>
    <row r="14" spans="1:5" ht="20.100000000000001" customHeight="1" x14ac:dyDescent="0.25">
      <c r="A14" s="4" t="s">
        <v>7</v>
      </c>
      <c r="B14" s="8" t="s">
        <v>15</v>
      </c>
      <c r="C14" s="7">
        <v>228</v>
      </c>
      <c r="D14" s="7">
        <v>100.9</v>
      </c>
      <c r="E14" s="7">
        <f t="shared" si="1"/>
        <v>127.1</v>
      </c>
    </row>
    <row r="15" spans="1:5" ht="20.100000000000001" customHeight="1" x14ac:dyDescent="0.25">
      <c r="A15" s="4">
        <v>2</v>
      </c>
      <c r="B15" s="8" t="s">
        <v>46</v>
      </c>
      <c r="C15" s="7"/>
      <c r="D15" s="7"/>
      <c r="E15" s="7"/>
    </row>
    <row r="16" spans="1:5" ht="20.100000000000001" customHeight="1" x14ac:dyDescent="0.25">
      <c r="A16" s="4" t="s">
        <v>7</v>
      </c>
      <c r="B16" s="8" t="s">
        <v>16</v>
      </c>
      <c r="C16" s="7">
        <v>12</v>
      </c>
      <c r="D16" s="7">
        <v>0</v>
      </c>
      <c r="E16" s="7">
        <f t="shared" si="1"/>
        <v>12</v>
      </c>
    </row>
    <row r="17" spans="1:5" ht="20.100000000000001" customHeight="1" x14ac:dyDescent="0.25">
      <c r="A17" s="4" t="s">
        <v>7</v>
      </c>
      <c r="B17" s="8" t="s">
        <v>17</v>
      </c>
      <c r="C17" s="7">
        <v>20</v>
      </c>
      <c r="D17" s="7">
        <v>0</v>
      </c>
      <c r="E17" s="7">
        <f t="shared" si="1"/>
        <v>20</v>
      </c>
    </row>
    <row r="18" spans="1:5" ht="20.100000000000001" customHeight="1" x14ac:dyDescent="0.25">
      <c r="A18" s="4">
        <v>3</v>
      </c>
      <c r="B18" s="8" t="s">
        <v>47</v>
      </c>
      <c r="C18" s="7"/>
      <c r="D18" s="7"/>
      <c r="E18" s="7"/>
    </row>
    <row r="19" spans="1:5" ht="20.100000000000001" customHeight="1" x14ac:dyDescent="0.25">
      <c r="A19" s="4" t="s">
        <v>7</v>
      </c>
      <c r="B19" s="8" t="s">
        <v>18</v>
      </c>
      <c r="C19" s="7">
        <v>5.5</v>
      </c>
      <c r="D19" s="7">
        <v>0</v>
      </c>
      <c r="E19" s="7">
        <f t="shared" si="1"/>
        <v>5.5</v>
      </c>
    </row>
    <row r="20" spans="1:5" s="15" customFormat="1" ht="20.100000000000001" customHeight="1" x14ac:dyDescent="0.3">
      <c r="A20" s="11" t="s">
        <v>23</v>
      </c>
      <c r="B20" s="12" t="s">
        <v>39</v>
      </c>
      <c r="C20" s="13"/>
      <c r="D20" s="13"/>
      <c r="E20" s="13">
        <f>SUM(E21:E28)</f>
        <v>109</v>
      </c>
    </row>
    <row r="21" spans="1:5" ht="20.100000000000001" customHeight="1" x14ac:dyDescent="0.25">
      <c r="A21" s="4">
        <v>1</v>
      </c>
      <c r="B21" s="8" t="s">
        <v>48</v>
      </c>
      <c r="C21" s="7"/>
      <c r="D21" s="7"/>
      <c r="E21" s="7"/>
    </row>
    <row r="22" spans="1:5" ht="20.100000000000001" customHeight="1" x14ac:dyDescent="0.25">
      <c r="A22" s="4" t="s">
        <v>7</v>
      </c>
      <c r="B22" s="8" t="s">
        <v>40</v>
      </c>
      <c r="C22" s="7">
        <v>99</v>
      </c>
      <c r="D22" s="7">
        <f>C22-E22</f>
        <v>71</v>
      </c>
      <c r="E22" s="7">
        <v>28</v>
      </c>
    </row>
    <row r="23" spans="1:5" ht="20.100000000000001" customHeight="1" x14ac:dyDescent="0.25">
      <c r="A23" s="4" t="s">
        <v>7</v>
      </c>
      <c r="B23" s="8" t="s">
        <v>41</v>
      </c>
      <c r="C23" s="7">
        <f>70.2+29</f>
        <v>99.2</v>
      </c>
      <c r="D23" s="7">
        <f t="shared" ref="D23:D28" si="2">C23-E23</f>
        <v>70.2</v>
      </c>
      <c r="E23" s="7">
        <v>29</v>
      </c>
    </row>
    <row r="24" spans="1:5" ht="20.100000000000001" customHeight="1" x14ac:dyDescent="0.25">
      <c r="A24" s="4" t="s">
        <v>7</v>
      </c>
      <c r="B24" s="8" t="s">
        <v>42</v>
      </c>
      <c r="C24" s="7">
        <f>45+75.5</f>
        <v>120.5</v>
      </c>
      <c r="D24" s="7">
        <f t="shared" si="2"/>
        <v>109.5</v>
      </c>
      <c r="E24" s="7">
        <v>11</v>
      </c>
    </row>
    <row r="25" spans="1:5" ht="20.100000000000001" customHeight="1" x14ac:dyDescent="0.25">
      <c r="A25" s="4">
        <v>2</v>
      </c>
      <c r="B25" s="8" t="s">
        <v>47</v>
      </c>
      <c r="C25" s="7"/>
      <c r="D25" s="7"/>
      <c r="E25" s="7"/>
    </row>
    <row r="26" spans="1:5" ht="20.100000000000001" customHeight="1" x14ac:dyDescent="0.25">
      <c r="A26" s="4" t="s">
        <v>7</v>
      </c>
      <c r="B26" s="8" t="s">
        <v>43</v>
      </c>
      <c r="C26" s="7">
        <f>87+15</f>
        <v>102</v>
      </c>
      <c r="D26" s="7">
        <f t="shared" si="2"/>
        <v>87</v>
      </c>
      <c r="E26" s="7">
        <v>15</v>
      </c>
    </row>
    <row r="27" spans="1:5" ht="20.100000000000001" customHeight="1" x14ac:dyDescent="0.25">
      <c r="A27" s="4" t="s">
        <v>7</v>
      </c>
      <c r="B27" s="8" t="s">
        <v>18</v>
      </c>
      <c r="C27" s="7">
        <f>89+8</f>
        <v>97</v>
      </c>
      <c r="D27" s="7">
        <f t="shared" si="2"/>
        <v>89</v>
      </c>
      <c r="E27" s="7">
        <v>8</v>
      </c>
    </row>
    <row r="28" spans="1:5" ht="20.100000000000001" customHeight="1" x14ac:dyDescent="0.25">
      <c r="A28" s="4" t="s">
        <v>7</v>
      </c>
      <c r="B28" s="8" t="s">
        <v>44</v>
      </c>
      <c r="C28" s="7">
        <f>70+18</f>
        <v>88</v>
      </c>
      <c r="D28" s="7">
        <f t="shared" si="2"/>
        <v>70</v>
      </c>
      <c r="E28" s="7">
        <v>18</v>
      </c>
    </row>
    <row r="29" spans="1:5" s="14" customFormat="1" ht="20.100000000000001" customHeight="1" x14ac:dyDescent="0.25">
      <c r="A29" s="11" t="s">
        <v>38</v>
      </c>
      <c r="B29" s="12" t="s">
        <v>24</v>
      </c>
      <c r="C29" s="13"/>
      <c r="D29" s="13"/>
      <c r="E29" s="13">
        <f>SUM(E30:E46)</f>
        <v>201.8</v>
      </c>
    </row>
    <row r="30" spans="1:5" ht="20.100000000000001" customHeight="1" x14ac:dyDescent="0.25">
      <c r="A30" s="4">
        <v>1</v>
      </c>
      <c r="B30" s="8" t="s">
        <v>49</v>
      </c>
      <c r="C30" s="7"/>
      <c r="D30" s="7"/>
      <c r="E30" s="7"/>
    </row>
    <row r="31" spans="1:5" ht="20.100000000000001" customHeight="1" x14ac:dyDescent="0.25">
      <c r="A31" s="4" t="s">
        <v>7</v>
      </c>
      <c r="B31" s="8" t="s">
        <v>25</v>
      </c>
      <c r="C31" s="7">
        <v>95.7</v>
      </c>
      <c r="D31" s="7">
        <v>83</v>
      </c>
      <c r="E31" s="7">
        <f t="shared" si="1"/>
        <v>12.700000000000003</v>
      </c>
    </row>
    <row r="32" spans="1:5" ht="20.100000000000001" customHeight="1" x14ac:dyDescent="0.25">
      <c r="A32" s="4" t="s">
        <v>7</v>
      </c>
      <c r="B32" s="8" t="s">
        <v>26</v>
      </c>
      <c r="C32" s="7">
        <v>43</v>
      </c>
      <c r="D32" s="7">
        <v>40</v>
      </c>
      <c r="E32" s="7">
        <f t="shared" si="1"/>
        <v>3</v>
      </c>
    </row>
    <row r="33" spans="1:5" ht="20.100000000000001" customHeight="1" x14ac:dyDescent="0.25">
      <c r="A33" s="4">
        <v>2</v>
      </c>
      <c r="B33" s="8" t="s">
        <v>50</v>
      </c>
      <c r="C33" s="7"/>
      <c r="D33" s="7"/>
      <c r="E33" s="7"/>
    </row>
    <row r="34" spans="1:5" ht="20.100000000000001" customHeight="1" x14ac:dyDescent="0.25">
      <c r="A34" s="4" t="s">
        <v>7</v>
      </c>
      <c r="B34" s="8" t="s">
        <v>27</v>
      </c>
      <c r="C34" s="7">
        <v>149.30000000000001</v>
      </c>
      <c r="D34" s="7">
        <f>C34-E34</f>
        <v>129.30000000000001</v>
      </c>
      <c r="E34" s="7">
        <v>20</v>
      </c>
    </row>
    <row r="35" spans="1:5" ht="20.100000000000001" customHeight="1" x14ac:dyDescent="0.25">
      <c r="A35" s="4" t="s">
        <v>7</v>
      </c>
      <c r="B35" s="8" t="s">
        <v>28</v>
      </c>
      <c r="C35" s="7">
        <v>161.4</v>
      </c>
      <c r="D35" s="7">
        <v>156.4</v>
      </c>
      <c r="E35" s="7">
        <f t="shared" si="1"/>
        <v>5</v>
      </c>
    </row>
    <row r="36" spans="1:5" ht="20.100000000000001" customHeight="1" x14ac:dyDescent="0.25">
      <c r="A36" s="4" t="s">
        <v>7</v>
      </c>
      <c r="B36" s="8" t="s">
        <v>29</v>
      </c>
      <c r="C36" s="7">
        <v>22</v>
      </c>
      <c r="D36" s="7">
        <v>16</v>
      </c>
      <c r="E36" s="7">
        <f t="shared" si="1"/>
        <v>6</v>
      </c>
    </row>
    <row r="37" spans="1:5" ht="20.100000000000001" customHeight="1" x14ac:dyDescent="0.25">
      <c r="A37" s="4" t="s">
        <v>7</v>
      </c>
      <c r="B37" s="8" t="s">
        <v>30</v>
      </c>
      <c r="C37" s="7">
        <v>82.5</v>
      </c>
      <c r="D37" s="7">
        <v>40</v>
      </c>
      <c r="E37" s="7">
        <f t="shared" si="1"/>
        <v>42.5</v>
      </c>
    </row>
    <row r="38" spans="1:5" ht="20.100000000000001" customHeight="1" x14ac:dyDescent="0.25">
      <c r="A38" s="4">
        <v>3</v>
      </c>
      <c r="B38" s="8" t="s">
        <v>51</v>
      </c>
      <c r="C38" s="7"/>
      <c r="D38" s="7"/>
      <c r="E38" s="7"/>
    </row>
    <row r="39" spans="1:5" ht="20.100000000000001" customHeight="1" x14ac:dyDescent="0.25">
      <c r="A39" s="4" t="s">
        <v>7</v>
      </c>
      <c r="B39" s="8" t="s">
        <v>31</v>
      </c>
      <c r="C39" s="7">
        <v>104</v>
      </c>
      <c r="D39" s="7">
        <v>98</v>
      </c>
      <c r="E39" s="7">
        <f t="shared" si="1"/>
        <v>6</v>
      </c>
    </row>
    <row r="40" spans="1:5" ht="20.100000000000001" customHeight="1" x14ac:dyDescent="0.25">
      <c r="A40" s="4" t="s">
        <v>7</v>
      </c>
      <c r="B40" s="8" t="s">
        <v>32</v>
      </c>
      <c r="C40" s="7">
        <v>8</v>
      </c>
      <c r="D40" s="7">
        <v>5</v>
      </c>
      <c r="E40" s="7">
        <f t="shared" si="1"/>
        <v>3</v>
      </c>
    </row>
    <row r="41" spans="1:5" ht="20.100000000000001" customHeight="1" x14ac:dyDescent="0.25">
      <c r="A41" s="4" t="s">
        <v>7</v>
      </c>
      <c r="B41" s="8" t="s">
        <v>33</v>
      </c>
      <c r="C41" s="7">
        <v>62</v>
      </c>
      <c r="D41" s="7">
        <v>39.5</v>
      </c>
      <c r="E41" s="7">
        <f t="shared" si="1"/>
        <v>22.5</v>
      </c>
    </row>
    <row r="42" spans="1:5" ht="20.100000000000001" customHeight="1" x14ac:dyDescent="0.25">
      <c r="A42" s="4" t="s">
        <v>7</v>
      </c>
      <c r="B42" s="8" t="s">
        <v>34</v>
      </c>
      <c r="C42" s="7">
        <v>20.9</v>
      </c>
      <c r="D42" s="7">
        <v>9</v>
      </c>
      <c r="E42" s="7">
        <f t="shared" si="1"/>
        <v>11.899999999999999</v>
      </c>
    </row>
    <row r="43" spans="1:5" ht="20.100000000000001" customHeight="1" x14ac:dyDescent="0.25">
      <c r="A43" s="4" t="s">
        <v>7</v>
      </c>
      <c r="B43" s="8" t="s">
        <v>35</v>
      </c>
      <c r="C43" s="7">
        <v>84.2</v>
      </c>
      <c r="D43" s="7">
        <v>40</v>
      </c>
      <c r="E43" s="7">
        <f t="shared" si="1"/>
        <v>44.2</v>
      </c>
    </row>
    <row r="44" spans="1:5" ht="20.100000000000001" customHeight="1" x14ac:dyDescent="0.25">
      <c r="A44" s="4">
        <v>4</v>
      </c>
      <c r="B44" s="8" t="s">
        <v>22</v>
      </c>
      <c r="C44" s="7"/>
      <c r="D44" s="7"/>
      <c r="E44" s="7"/>
    </row>
    <row r="45" spans="1:5" ht="20.100000000000001" customHeight="1" x14ac:dyDescent="0.25">
      <c r="A45" s="4" t="s">
        <v>7</v>
      </c>
      <c r="B45" s="8" t="s">
        <v>36</v>
      </c>
      <c r="C45" s="7">
        <v>39</v>
      </c>
      <c r="D45" s="7">
        <v>22</v>
      </c>
      <c r="E45" s="7">
        <f t="shared" si="1"/>
        <v>17</v>
      </c>
    </row>
    <row r="46" spans="1:5" ht="20.100000000000001" customHeight="1" x14ac:dyDescent="0.25">
      <c r="A46" s="4" t="s">
        <v>7</v>
      </c>
      <c r="B46" s="8" t="s">
        <v>37</v>
      </c>
      <c r="C46" s="7">
        <v>14.5</v>
      </c>
      <c r="D46" s="7">
        <v>6.5</v>
      </c>
      <c r="E46" s="7">
        <f t="shared" si="1"/>
        <v>8</v>
      </c>
    </row>
    <row r="47" spans="1:5" ht="20.100000000000001" customHeight="1" x14ac:dyDescent="0.25">
      <c r="A47" s="1" t="s">
        <v>52</v>
      </c>
      <c r="B47" s="17" t="s">
        <v>53</v>
      </c>
      <c r="C47" s="17"/>
      <c r="D47" s="17"/>
      <c r="E47" s="23">
        <f>E49+E52</f>
        <v>180.1</v>
      </c>
    </row>
    <row r="48" spans="1:5" s="15" customFormat="1" ht="20.100000000000001" customHeight="1" x14ac:dyDescent="0.3">
      <c r="A48" s="11" t="s">
        <v>4</v>
      </c>
      <c r="B48" s="18" t="s">
        <v>54</v>
      </c>
      <c r="C48" s="18"/>
      <c r="D48" s="18"/>
      <c r="E48" s="18">
        <f>E49</f>
        <v>16.099999999999994</v>
      </c>
    </row>
    <row r="49" spans="1:5" ht="20.100000000000001" customHeight="1" x14ac:dyDescent="0.25">
      <c r="A49" s="4">
        <v>1</v>
      </c>
      <c r="B49" s="16" t="s">
        <v>65</v>
      </c>
      <c r="C49" s="16"/>
      <c r="D49" s="16"/>
      <c r="E49" s="22">
        <f>E50+E51</f>
        <v>16.099999999999994</v>
      </c>
    </row>
    <row r="50" spans="1:5" ht="20.100000000000001" customHeight="1" x14ac:dyDescent="0.25">
      <c r="A50" s="4" t="s">
        <v>7</v>
      </c>
      <c r="B50" s="8" t="s">
        <v>57</v>
      </c>
      <c r="C50" s="21">
        <v>122.1</v>
      </c>
      <c r="D50" s="21">
        <v>114</v>
      </c>
      <c r="E50" s="7">
        <f t="shared" ref="E50:E58" si="3">C50-D50</f>
        <v>8.0999999999999943</v>
      </c>
    </row>
    <row r="51" spans="1:5" ht="20.100000000000001" customHeight="1" x14ac:dyDescent="0.25">
      <c r="A51" s="4" t="s">
        <v>7</v>
      </c>
      <c r="B51" s="8" t="s">
        <v>58</v>
      </c>
      <c r="C51" s="21">
        <v>113</v>
      </c>
      <c r="D51" s="21">
        <v>105</v>
      </c>
      <c r="E51" s="7">
        <f t="shared" si="3"/>
        <v>8</v>
      </c>
    </row>
    <row r="52" spans="1:5" ht="20.100000000000001" customHeight="1" x14ac:dyDescent="0.25">
      <c r="A52" s="4">
        <v>2</v>
      </c>
      <c r="B52" s="16" t="s">
        <v>55</v>
      </c>
      <c r="C52" s="21"/>
      <c r="D52" s="21"/>
      <c r="E52" s="7">
        <f>E53+E54+E55+E56+E57+E58</f>
        <v>164</v>
      </c>
    </row>
    <row r="53" spans="1:5" ht="20.100000000000001" customHeight="1" x14ac:dyDescent="0.25">
      <c r="A53" s="4" t="s">
        <v>7</v>
      </c>
      <c r="B53" s="8" t="s">
        <v>59</v>
      </c>
      <c r="C53" s="21">
        <v>216</v>
      </c>
      <c r="D53" s="21">
        <v>181</v>
      </c>
      <c r="E53" s="7">
        <f t="shared" si="3"/>
        <v>35</v>
      </c>
    </row>
    <row r="54" spans="1:5" ht="20.100000000000001" customHeight="1" x14ac:dyDescent="0.25">
      <c r="A54" s="4" t="s">
        <v>7</v>
      </c>
      <c r="B54" s="8" t="s">
        <v>60</v>
      </c>
      <c r="C54" s="16">
        <v>73</v>
      </c>
      <c r="D54" s="16">
        <v>48</v>
      </c>
      <c r="E54" s="7">
        <f t="shared" si="3"/>
        <v>25</v>
      </c>
    </row>
    <row r="55" spans="1:5" ht="20.100000000000001" customHeight="1" x14ac:dyDescent="0.25">
      <c r="A55" s="4" t="s">
        <v>7</v>
      </c>
      <c r="B55" s="8" t="s">
        <v>61</v>
      </c>
      <c r="C55" s="16">
        <v>62</v>
      </c>
      <c r="D55" s="16">
        <v>32</v>
      </c>
      <c r="E55" s="7">
        <f t="shared" si="3"/>
        <v>30</v>
      </c>
    </row>
    <row r="56" spans="1:5" ht="20.100000000000001" customHeight="1" x14ac:dyDescent="0.25">
      <c r="A56" s="4" t="s">
        <v>7</v>
      </c>
      <c r="B56" s="8" t="s">
        <v>62</v>
      </c>
      <c r="C56" s="16">
        <v>76</v>
      </c>
      <c r="D56" s="16">
        <v>56</v>
      </c>
      <c r="E56" s="7">
        <f t="shared" si="3"/>
        <v>20</v>
      </c>
    </row>
    <row r="57" spans="1:5" ht="20.100000000000001" customHeight="1" x14ac:dyDescent="0.25">
      <c r="A57" s="4" t="s">
        <v>7</v>
      </c>
      <c r="B57" s="8" t="s">
        <v>63</v>
      </c>
      <c r="C57" s="16">
        <v>54</v>
      </c>
      <c r="D57" s="16">
        <v>19</v>
      </c>
      <c r="E57" s="7">
        <f t="shared" si="3"/>
        <v>35</v>
      </c>
    </row>
    <row r="58" spans="1:5" ht="20.100000000000001" customHeight="1" x14ac:dyDescent="0.25">
      <c r="A58" s="4" t="s">
        <v>7</v>
      </c>
      <c r="B58" s="8" t="s">
        <v>64</v>
      </c>
      <c r="C58" s="16">
        <v>50</v>
      </c>
      <c r="D58" s="16">
        <v>31</v>
      </c>
      <c r="E58" s="7">
        <f t="shared" si="3"/>
        <v>19</v>
      </c>
    </row>
    <row r="59" spans="1:5" ht="20.100000000000001" customHeight="1" x14ac:dyDescent="0.25">
      <c r="A59" s="4"/>
      <c r="B59" s="19" t="s">
        <v>56</v>
      </c>
      <c r="C59" s="16"/>
      <c r="D59" s="16"/>
      <c r="E59" s="20">
        <f>E4+E10+E47</f>
        <v>763.80000000000007</v>
      </c>
    </row>
  </sheetData>
  <mergeCells count="1">
    <mergeCell ref="A1:E1"/>
  </mergeCells>
  <printOptions horizontalCentered="1"/>
  <pageMargins left="0.7" right="0.34" top="0.5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2019-04-16T07:38:20Z</dcterms:modified>
</cp:coreProperties>
</file>